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1840" windowHeight="11835" activeTab="1"/>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объема'!$A$5:$L$20</definedName>
    <definedName name="_xlnm.Print_Area" localSheetId="2">'Часть 2 Показат. объема'!$A$1:$L$21</definedName>
  </definedNames>
  <calcPr calcId="124519"/>
</workbook>
</file>

<file path=xl/calcChain.xml><?xml version="1.0" encoding="utf-8"?>
<calcChain xmlns="http://schemas.openxmlformats.org/spreadsheetml/2006/main">
  <c r="H9" i="3"/>
  <c r="H10"/>
  <c r="H11"/>
  <c r="H12"/>
  <c r="H13"/>
  <c r="H14"/>
  <c r="H15"/>
  <c r="H16"/>
  <c r="H17"/>
  <c r="H18"/>
  <c r="H8"/>
  <c r="H7"/>
  <c r="I19"/>
  <c r="J17" s="1"/>
  <c r="F10" i="2"/>
  <c r="F9"/>
  <c r="F8"/>
  <c r="E11"/>
  <c r="D11"/>
  <c r="B11"/>
  <c r="F11" l="1"/>
  <c r="B7" i="4" s="1"/>
  <c r="H19" i="3"/>
  <c r="J9"/>
  <c r="J12"/>
  <c r="J15"/>
  <c r="J8"/>
  <c r="J11"/>
  <c r="J14"/>
  <c r="J7"/>
  <c r="J10"/>
  <c r="J13"/>
  <c r="J16"/>
  <c r="J18"/>
  <c r="K7" l="1"/>
  <c r="A7" i="4" s="1"/>
  <c r="C7" s="1"/>
  <c r="J19" i="3"/>
</calcChain>
</file>

<file path=xl/sharedStrings.xml><?xml version="1.0" encoding="utf-8"?>
<sst xmlns="http://schemas.openxmlformats.org/spreadsheetml/2006/main" count="149" uniqueCount="104">
  <si>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</si>
  <si>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</si>
  <si>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</si>
  <si>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</si>
  <si>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</si>
  <si>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</si>
  <si>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</si>
  <si>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</si>
  <si>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</si>
  <si>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</si>
  <si>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</si>
  <si>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</si>
  <si>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</si>
  <si>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</si>
  <si>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</si>
  <si>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</si>
  <si>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</si>
  <si>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</si>
  <si>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</si>
  <si>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</si>
  <si>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</si>
  <si>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</si>
  <si>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</si>
  <si>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</si>
  <si>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</si>
  <si>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</si>
  <si>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</si>
  <si>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</si>
  <si>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</si>
  <si>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</si>
  <si>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</si>
  <si>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</si>
  <si>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</si>
  <si>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</si>
  <si>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</si>
  <si>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</si>
  <si>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</si>
  <si>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</si>
  <si>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</si>
  <si>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</si>
  <si>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</si>
  <si>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</si>
  <si>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</si>
  <si>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</si>
  <si>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</si>
  <si>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</si>
  <si>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</si>
  <si>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</si>
  <si>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</si>
  <si>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</si>
  <si>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</si>
  <si>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</si>
  <si>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</si>
  <si>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</si>
  <si>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</si>
  <si>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</si>
  <si>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</si>
  <si>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</si>
  <si>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</si>
  <si>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</si>
  <si>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</si>
  <si>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</si>
  <si>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</si>
  <si>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</si>
  <si>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</si>
  <si>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</si>
  <si>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</si>
  <si>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</si>
  <si>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</si>
  <si>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</si>
  <si>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</si>
  <si>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наркология</t>
  </si>
  <si>
    <t>посещения</t>
  </si>
  <si>
    <t>обращения</t>
  </si>
  <si>
    <t>психиатрия</t>
  </si>
  <si>
    <t>скорая(специализ) помощь</t>
  </si>
  <si>
    <t>человек</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</si>
  <si>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</si>
  <si>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</si>
  <si>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</si>
  <si>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</si>
  <si>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</si>
  <si>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</si>
  <si>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</si>
  <si>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медицинская помощь в экстренной форме незастрахованным гражданам в системе ОМС</t>
  </si>
  <si>
    <t>Паллиативная медицинская помощь</t>
  </si>
  <si>
    <t>Амбулаторн-поликлиническая помощь</t>
  </si>
  <si>
    <t>специализированная скорая медицинская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</si>
  <si>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</si>
  <si>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</si>
  <si>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</si>
  <si>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</si>
  <si>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</si>
  <si>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</si>
  <si>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</si>
  <si>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"____" _____________ 2021 г.</t>
  </si>
  <si>
    <t>"      "                                    2021 г.</t>
  </si>
  <si>
    <t>С.И. Корнеев</t>
  </si>
  <si>
    <t>Главный  врач ГБУЗ "Сандовская ЦРБ"</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</si>
  <si>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2020года)</t>
    </r>
  </si>
  <si>
    <t>Г.В.Ларин</t>
  </si>
  <si>
    <t>за отчетный период с 01.01.2021 г.  по 30.06.2021 г.</t>
  </si>
  <si>
    <t>(за 6 месяцев 2021 года)</t>
  </si>
  <si>
    <t>Государственное бюджетное учреждение здравоохранения Тверской области "Сандовская центральная районная больница"</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</si>
</sst>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3">
    <fill>
      <patternFill patternType="none"/>
    </fill>
    <fill>
      <patternFill patternType="gray125"/>
    </fill>
    <fill>
      <patternFill patternType="solid">
        <fgColor theme="5" tint="0.59999389629810485"/>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2">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4" fontId="5" fillId="2" borderId="4" xfId="0" applyNumberFormat="1" applyFont="1" applyFill="1" applyBorder="1" applyAlignment="1">
      <alignment horizontal="center" vertical="center" wrapText="1"/>
    </xf>
    <xf numFmtId="0" fontId="12" fillId="0" borderId="8" xfId="0" applyFont="1" applyBorder="1" applyAlignment="1">
      <alignment horizontal="center"/>
    </xf>
    <xf numFmtId="0" fontId="20"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5" xfId="0" applyFont="1" applyBorder="1" applyAlignment="1">
      <alignment horizontal="center" vertical="center" wrapText="1"/>
    </xf>
    <xf numFmtId="0" fontId="15" fillId="0" borderId="5" xfId="0" applyFont="1" applyBorder="1" applyAlignment="1">
      <alignment horizontal="center"/>
    </xf>
    <xf numFmtId="0" fontId="12" fillId="0" borderId="0" xfId="0" applyFont="1" applyAlignment="1">
      <alignment horizontal="right"/>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wrapText="1"/>
    </xf>
    <xf numFmtId="0" fontId="12" fillId="0" borderId="0" xfId="0" applyFont="1" applyAlignment="1">
      <alignment horizontal="center" vertical="top"/>
    </xf>
    <xf numFmtId="0" fontId="5" fillId="0" borderId="0" xfId="0" applyFont="1" applyAlignment="1">
      <alignment horizont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0" xfId="0" applyFont="1" applyFill="1" applyAlignment="1">
      <alignment horizontal="center" vertical="center"/>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85725</xdr:colOff>
      <xdr:row>4</xdr:row>
      <xdr:rowOff>1485900</xdr:rowOff>
    </xdr:from>
    <xdr:to>
      <xdr:col>9</xdr:col>
      <xdr:colOff>1209675</xdr:colOff>
      <xdr:row>4</xdr:row>
      <xdr:rowOff>1647825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11944350" y="2286000"/>
          <a:ext cx="11239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view="pageBreakPreview" zoomScaleSheetLayoutView="100" workbookViewId="0">
      <selection activeCell="Q24" sqref="Q24"/>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70" t="s">
        <v>0</v>
      </c>
      <c r="J1" s="70"/>
      <c r="K1" s="70"/>
      <c r="L1" s="70"/>
      <c r="M1" s="70"/>
      <c r="N1" s="70"/>
    </row>
    <row r="2" spans="1:14" ht="15" customHeight="1">
      <c r="I2" s="70" t="s">
        <v>1</v>
      </c>
      <c r="J2" s="70"/>
      <c r="K2" s="70"/>
      <c r="L2" s="70"/>
      <c r="M2" s="70"/>
      <c r="N2" s="70"/>
    </row>
    <row r="3" spans="1:14" ht="15" customHeight="1">
      <c r="I3" s="70" t="s">
        <v>2</v>
      </c>
      <c r="J3" s="70"/>
      <c r="K3" s="70"/>
      <c r="L3" s="70"/>
      <c r="M3" s="70"/>
      <c r="N3" s="70"/>
    </row>
    <row r="4" spans="1:14" ht="15" customHeight="1">
      <c r="I4" s="70" t="s">
        <v>3</v>
      </c>
      <c r="J4" s="70"/>
      <c r="K4" s="70"/>
      <c r="L4" s="70"/>
      <c r="M4" s="70"/>
      <c r="N4" s="70"/>
    </row>
    <row r="5" spans="1:14" ht="15" customHeight="1">
      <c r="I5" s="70" t="s">
        <v>4</v>
      </c>
      <c r="J5" s="70"/>
      <c r="K5" s="70"/>
      <c r="L5" s="70"/>
      <c r="M5" s="70"/>
      <c r="N5" s="70"/>
    </row>
    <row r="6" spans="1:14" ht="15" customHeight="1">
      <c r="I6" s="70" t="s">
        <v>5</v>
      </c>
      <c r="J6" s="70"/>
      <c r="K6" s="70"/>
      <c r="L6" s="70"/>
      <c r="M6" s="70"/>
      <c r="N6" s="70"/>
    </row>
    <row r="7" spans="1:14" ht="15" customHeight="1">
      <c r="I7" s="70" t="s">
        <v>6</v>
      </c>
      <c r="J7" s="70"/>
      <c r="K7" s="70"/>
      <c r="L7" s="70"/>
      <c r="M7" s="70"/>
      <c r="N7" s="70"/>
    </row>
    <row r="8" spans="1:14" ht="15" customHeight="1">
      <c r="I8" s="37"/>
      <c r="J8" s="37"/>
      <c r="K8" s="37"/>
      <c r="L8" s="37"/>
      <c r="M8" s="37"/>
      <c r="N8" s="37"/>
    </row>
    <row r="9" spans="1:14" s="38" customFormat="1"/>
    <row r="10" spans="1:14" s="38" customFormat="1" ht="15.75">
      <c r="A10" s="39"/>
      <c r="B10" s="62" t="s">
        <v>88</v>
      </c>
      <c r="C10" s="62"/>
      <c r="D10" s="62"/>
      <c r="E10" s="62"/>
      <c r="F10" s="62"/>
      <c r="G10" s="39"/>
      <c r="H10" s="39"/>
      <c r="I10" s="62" t="s">
        <v>7</v>
      </c>
      <c r="J10" s="62"/>
      <c r="K10" s="62"/>
      <c r="L10" s="39"/>
      <c r="M10" s="39"/>
    </row>
    <row r="11" spans="1:14" s="38" customFormat="1">
      <c r="H11" s="40"/>
      <c r="I11" s="41"/>
      <c r="J11" s="41"/>
      <c r="K11" s="41"/>
      <c r="L11" s="41"/>
      <c r="M11" s="41"/>
    </row>
    <row r="12" spans="1:14" s="38" customFormat="1" ht="33.75" customHeight="1">
      <c r="B12" s="71" t="s">
        <v>89</v>
      </c>
      <c r="C12" s="71"/>
      <c r="D12" s="71"/>
      <c r="E12" s="71"/>
      <c r="F12" s="71"/>
      <c r="G12" s="42"/>
      <c r="H12" s="42"/>
      <c r="I12" s="72" t="s">
        <v>98</v>
      </c>
      <c r="J12" s="72"/>
      <c r="K12" s="72"/>
      <c r="L12" s="41"/>
      <c r="M12" s="41"/>
    </row>
    <row r="13" spans="1:14" s="43" customFormat="1" ht="11.25">
      <c r="B13" s="60" t="s">
        <v>90</v>
      </c>
      <c r="C13" s="60"/>
      <c r="D13" s="60"/>
      <c r="E13" s="60"/>
      <c r="F13" s="60"/>
      <c r="G13" s="44"/>
      <c r="H13" s="44"/>
      <c r="I13" s="73" t="s">
        <v>9</v>
      </c>
      <c r="J13" s="73"/>
      <c r="K13" s="73"/>
      <c r="L13" s="45"/>
      <c r="M13" s="45"/>
    </row>
    <row r="14" spans="1:14" s="43" customFormat="1" ht="11.25">
      <c r="B14" s="63" t="s">
        <v>91</v>
      </c>
      <c r="C14" s="63"/>
      <c r="D14" s="63"/>
      <c r="E14" s="63"/>
      <c r="F14" s="63"/>
      <c r="G14" s="46"/>
      <c r="H14" s="46"/>
      <c r="I14" s="63" t="s">
        <v>10</v>
      </c>
      <c r="J14" s="63"/>
      <c r="K14" s="63"/>
      <c r="L14" s="45"/>
      <c r="M14" s="45"/>
    </row>
    <row r="15" spans="1:14" s="43" customFormat="1" ht="11.25">
      <c r="B15" s="63" t="s">
        <v>92</v>
      </c>
      <c r="C15" s="63"/>
      <c r="D15" s="63"/>
      <c r="E15" s="63"/>
      <c r="F15" s="63"/>
      <c r="G15" s="46"/>
      <c r="H15" s="46"/>
      <c r="I15" s="63" t="s">
        <v>11</v>
      </c>
      <c r="J15" s="63"/>
      <c r="K15" s="63"/>
      <c r="L15" s="45"/>
      <c r="M15" s="45"/>
    </row>
    <row r="16" spans="1:14" s="38" customFormat="1">
      <c r="B16" s="74" t="s">
        <v>11</v>
      </c>
      <c r="C16" s="74"/>
      <c r="D16" s="74"/>
      <c r="E16" s="74"/>
      <c r="F16" s="74"/>
      <c r="H16" s="47"/>
    </row>
    <row r="17" spans="1:14" s="38" customFormat="1">
      <c r="B17" s="48"/>
      <c r="C17" s="48"/>
      <c r="D17" s="48"/>
      <c r="E17" s="48"/>
      <c r="F17" s="48"/>
      <c r="H17" s="47"/>
    </row>
    <row r="18" spans="1:14" s="38" customFormat="1">
      <c r="B18" s="49"/>
      <c r="C18" s="47"/>
      <c r="D18" s="69" t="s">
        <v>100</v>
      </c>
      <c r="E18" s="69"/>
      <c r="F18" s="69"/>
      <c r="H18" s="47"/>
      <c r="I18" s="49"/>
      <c r="J18" s="47"/>
      <c r="K18" s="50" t="s">
        <v>97</v>
      </c>
    </row>
    <row r="19" spans="1:14" s="43" customFormat="1" ht="11.25">
      <c r="B19" s="51" t="s">
        <v>93</v>
      </c>
      <c r="C19" s="52"/>
      <c r="D19" s="63" t="s">
        <v>94</v>
      </c>
      <c r="E19" s="63"/>
      <c r="F19" s="63"/>
      <c r="H19" s="53"/>
      <c r="I19" s="51" t="s">
        <v>93</v>
      </c>
      <c r="J19" s="52"/>
      <c r="K19" s="45" t="s">
        <v>94</v>
      </c>
    </row>
    <row r="20" spans="1:14" s="38" customFormat="1">
      <c r="H20" s="40"/>
    </row>
    <row r="21" spans="1:14" s="54" customFormat="1" ht="12.75">
      <c r="B21" s="64" t="s">
        <v>95</v>
      </c>
      <c r="C21" s="64"/>
      <c r="D21" s="64"/>
      <c r="E21" s="64"/>
      <c r="F21" s="64"/>
      <c r="G21" s="55"/>
      <c r="H21" s="55"/>
      <c r="I21" s="65" t="s">
        <v>96</v>
      </c>
      <c r="J21" s="65"/>
      <c r="K21" s="64"/>
    </row>
    <row r="22" spans="1:14" s="38" customFormat="1" ht="15" customHeight="1">
      <c r="H22" s="40"/>
    </row>
    <row r="23" spans="1:14" s="38" customFormat="1">
      <c r="G23" s="66"/>
      <c r="H23" s="66"/>
      <c r="I23" s="66"/>
      <c r="J23" s="56"/>
    </row>
    <row r="24" spans="1:14" s="38" customFormat="1">
      <c r="H24" s="40"/>
    </row>
    <row r="25" spans="1:14" s="38" customFormat="1">
      <c r="H25" s="40"/>
    </row>
    <row r="26" spans="1:14" s="38" customFormat="1"/>
    <row r="27" spans="1:14" s="38" customFormat="1" ht="18.75">
      <c r="A27" s="67" t="s">
        <v>8</v>
      </c>
      <c r="B27" s="67"/>
      <c r="C27" s="67"/>
      <c r="D27" s="67"/>
      <c r="E27" s="67"/>
      <c r="F27" s="67"/>
      <c r="G27" s="67"/>
      <c r="H27" s="67"/>
      <c r="I27" s="67"/>
      <c r="J27" s="67"/>
      <c r="K27" s="67"/>
      <c r="L27" s="67"/>
      <c r="M27" s="67"/>
      <c r="N27" s="67"/>
    </row>
    <row r="28" spans="1:14" ht="36" customHeight="1">
      <c r="A28" s="68" t="s">
        <v>103</v>
      </c>
      <c r="B28" s="68"/>
      <c r="C28" s="68"/>
      <c r="D28" s="68"/>
      <c r="E28" s="68"/>
      <c r="F28" s="68"/>
      <c r="G28" s="68"/>
      <c r="H28" s="68"/>
      <c r="I28" s="68"/>
      <c r="J28" s="68"/>
      <c r="K28" s="68"/>
      <c r="L28" s="68"/>
      <c r="M28" s="68"/>
      <c r="N28" s="68"/>
    </row>
    <row r="29" spans="1:14" s="57" customFormat="1" ht="11.25">
      <c r="A29" s="60"/>
      <c r="B29" s="60"/>
      <c r="C29" s="60"/>
      <c r="D29" s="60"/>
      <c r="E29" s="60"/>
      <c r="F29" s="60"/>
      <c r="G29" s="60"/>
      <c r="H29" s="60"/>
      <c r="I29" s="60"/>
      <c r="J29" s="60"/>
      <c r="K29" s="60"/>
      <c r="L29" s="60"/>
      <c r="M29" s="60"/>
      <c r="N29" s="60"/>
    </row>
    <row r="30" spans="1:14" ht="15.75">
      <c r="A30" s="58"/>
    </row>
    <row r="31" spans="1:14" ht="15.75">
      <c r="A31" s="61" t="s">
        <v>101</v>
      </c>
      <c r="B31" s="61"/>
      <c r="C31" s="61"/>
      <c r="D31" s="61"/>
      <c r="E31" s="61"/>
      <c r="F31" s="61"/>
      <c r="G31" s="61"/>
      <c r="H31" s="61"/>
      <c r="I31" s="61"/>
      <c r="J31" s="61"/>
      <c r="K31" s="61"/>
      <c r="L31" s="61"/>
      <c r="M31" s="61"/>
      <c r="N31" s="61"/>
    </row>
    <row r="32" spans="1:14" ht="15.75">
      <c r="A32" s="62" t="s">
        <v>102</v>
      </c>
      <c r="B32" s="62"/>
      <c r="C32" s="62"/>
      <c r="D32" s="62"/>
      <c r="E32" s="62"/>
      <c r="F32" s="62"/>
      <c r="G32" s="62"/>
      <c r="H32" s="62"/>
      <c r="I32" s="62"/>
      <c r="J32" s="62"/>
      <c r="K32" s="62"/>
      <c r="L32" s="62"/>
      <c r="M32" s="62"/>
      <c r="N32" s="62"/>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5" orientation="landscape" verticalDpi="0" r:id="rId1"/>
</worksheet>
</file>

<file path=xl/worksheets/sheet2.xml><?xml version="1.0" encoding="utf-8"?>
<worksheet xmlns="http://schemas.openxmlformats.org/spreadsheetml/2006/main" xmlns:r="http://schemas.openxmlformats.org/officeDocument/2006/relationships">
  <dimension ref="A2:G11"/>
  <sheetViews>
    <sheetView tabSelected="1" view="pageBreakPreview" zoomScale="90" zoomScaleSheetLayoutView="90" workbookViewId="0">
      <selection activeCell="B11" sqref="B11:D11"/>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5" t="s">
        <v>12</v>
      </c>
      <c r="B3" s="75"/>
      <c r="C3" s="75"/>
      <c r="D3" s="75"/>
      <c r="E3" s="75"/>
      <c r="F3" s="75"/>
      <c r="G3" s="75"/>
    </row>
    <row r="4" spans="1:7">
      <c r="A4" s="75" t="s">
        <v>13</v>
      </c>
      <c r="B4" s="75"/>
      <c r="C4" s="75"/>
      <c r="D4" s="75"/>
      <c r="E4" s="75"/>
      <c r="F4" s="75"/>
      <c r="G4" s="75"/>
    </row>
    <row r="5" spans="1:7" ht="15.75" thickBot="1">
      <c r="A5" s="15"/>
      <c r="B5" s="16"/>
      <c r="C5" s="16"/>
      <c r="D5" s="16"/>
      <c r="E5" s="16"/>
      <c r="F5" s="16"/>
      <c r="G5" s="16"/>
    </row>
    <row r="6" spans="1:7" ht="216.75" thickBot="1">
      <c r="A6" s="17" t="s">
        <v>19</v>
      </c>
      <c r="B6" s="18" t="s">
        <v>15</v>
      </c>
      <c r="C6" s="18" t="s">
        <v>16</v>
      </c>
      <c r="D6" s="18" t="s">
        <v>99</v>
      </c>
      <c r="E6" s="18" t="s">
        <v>17</v>
      </c>
      <c r="F6" s="18" t="s">
        <v>82</v>
      </c>
      <c r="G6" s="18" t="s">
        <v>18</v>
      </c>
    </row>
    <row r="7" spans="1:7" ht="15.75" thickBot="1">
      <c r="A7" s="19">
        <v>1</v>
      </c>
      <c r="B7" s="20">
        <v>2</v>
      </c>
      <c r="C7" s="20">
        <v>3</v>
      </c>
      <c r="D7" s="20">
        <v>4</v>
      </c>
      <c r="E7" s="20">
        <v>5</v>
      </c>
      <c r="F7" s="20">
        <v>6</v>
      </c>
      <c r="G7" s="20">
        <v>7</v>
      </c>
    </row>
    <row r="8" spans="1:7" ht="36.75" thickBot="1">
      <c r="A8" s="22" t="s">
        <v>86</v>
      </c>
      <c r="B8" s="23">
        <v>516252</v>
      </c>
      <c r="C8" s="23">
        <v>0</v>
      </c>
      <c r="D8" s="23">
        <v>0</v>
      </c>
      <c r="E8" s="23">
        <v>279081.15000000002</v>
      </c>
      <c r="F8" s="23">
        <f>E8/(B8+C8+D8)</f>
        <v>0.54059093233537114</v>
      </c>
      <c r="G8" s="24"/>
    </row>
    <row r="9" spans="1:7" ht="36.75" thickBot="1">
      <c r="A9" s="22" t="s">
        <v>87</v>
      </c>
      <c r="B9" s="23">
        <v>455700</v>
      </c>
      <c r="C9" s="23">
        <v>0</v>
      </c>
      <c r="D9" s="23">
        <v>0</v>
      </c>
      <c r="E9" s="23">
        <v>420602.79</v>
      </c>
      <c r="F9" s="23">
        <f>E9/(B9+C9+D9)</f>
        <v>0.92298176431863066</v>
      </c>
      <c r="G9" s="24"/>
    </row>
    <row r="10" spans="1:7" ht="36.75" thickBot="1">
      <c r="A10" s="22" t="s">
        <v>85</v>
      </c>
      <c r="B10" s="23">
        <v>3163950</v>
      </c>
      <c r="C10" s="23">
        <v>0</v>
      </c>
      <c r="D10" s="59">
        <v>822504.61</v>
      </c>
      <c r="E10" s="23">
        <v>2986662.39</v>
      </c>
      <c r="F10" s="23">
        <f>E10/(B10+C10+D10)</f>
        <v>0.74920265804807451</v>
      </c>
      <c r="G10" s="24"/>
    </row>
    <row r="11" spans="1:7" ht="15.75" thickBot="1">
      <c r="A11" s="21" t="s">
        <v>81</v>
      </c>
      <c r="B11" s="23">
        <f>SUM(B8:B10)</f>
        <v>4135902</v>
      </c>
      <c r="C11" s="23">
        <v>0</v>
      </c>
      <c r="D11" s="23">
        <f>SUM(D8:D10)</f>
        <v>822504.61</v>
      </c>
      <c r="E11" s="23">
        <f>SUM(E8:E10)</f>
        <v>3686346.33</v>
      </c>
      <c r="F11" s="23">
        <f>E11/(B11+C11+D11)</f>
        <v>0.74345381892752838</v>
      </c>
      <c r="G11"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20"/>
  <sheetViews>
    <sheetView view="pageBreakPreview" topLeftCell="A6" zoomScaleSheetLayoutView="100" workbookViewId="0">
      <selection activeCell="K7" sqref="K7:K12"/>
    </sheetView>
  </sheetViews>
  <sheetFormatPr defaultRowHeight="15"/>
  <cols>
    <col min="1" max="1" width="5.28515625" style="34" customWidth="1"/>
    <col min="2" max="2" width="21.42578125" style="34" customWidth="1"/>
    <col min="3" max="3" width="15.14062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9" t="s">
        <v>20</v>
      </c>
      <c r="B2" s="79"/>
      <c r="C2" s="79"/>
      <c r="D2" s="79"/>
      <c r="E2" s="79"/>
      <c r="F2" s="79"/>
      <c r="G2" s="79"/>
      <c r="H2" s="79"/>
      <c r="I2" s="79"/>
      <c r="J2" s="79"/>
      <c r="K2" s="79"/>
      <c r="L2" s="79"/>
    </row>
    <row r="3" spans="1:12">
      <c r="A3" s="79" t="s">
        <v>21</v>
      </c>
      <c r="B3" s="79"/>
      <c r="C3" s="79"/>
      <c r="D3" s="79"/>
      <c r="E3" s="79"/>
      <c r="F3" s="79"/>
      <c r="G3" s="79"/>
      <c r="H3" s="79"/>
      <c r="I3" s="79"/>
      <c r="J3" s="79"/>
      <c r="K3" s="79"/>
      <c r="L3" s="79"/>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71</v>
      </c>
      <c r="D7" s="30" t="s">
        <v>31</v>
      </c>
      <c r="E7" s="30" t="s">
        <v>72</v>
      </c>
      <c r="F7" s="30">
        <v>400</v>
      </c>
      <c r="G7" s="30">
        <v>192</v>
      </c>
      <c r="H7" s="23">
        <f>G7/F7</f>
        <v>0.48</v>
      </c>
      <c r="I7" s="23">
        <v>167340</v>
      </c>
      <c r="J7" s="23">
        <f>I7/I19</f>
        <v>2.3271843621833155E-2</v>
      </c>
      <c r="K7" s="76">
        <f>H7*J7+H8*J8+H9*J9+H10*J10+H11*J11+H12*J12+H13*J13+H14*J14+H15*J15+H16*J16+H17*J17+H18*J18</f>
        <v>0.42445005336885699</v>
      </c>
      <c r="L7" s="30"/>
    </row>
    <row r="8" spans="1:12" ht="36.75" thickBot="1">
      <c r="A8" s="29">
        <v>2</v>
      </c>
      <c r="B8" s="32">
        <v>8.2000012005000002E+21</v>
      </c>
      <c r="C8" s="30" t="s">
        <v>71</v>
      </c>
      <c r="D8" s="30" t="s">
        <v>32</v>
      </c>
      <c r="E8" s="30" t="s">
        <v>73</v>
      </c>
      <c r="F8" s="30">
        <v>200</v>
      </c>
      <c r="G8" s="30">
        <v>84</v>
      </c>
      <c r="H8" s="23">
        <f>G8/F8</f>
        <v>0.42</v>
      </c>
      <c r="I8" s="23">
        <v>92038</v>
      </c>
      <c r="J8" s="23">
        <f>I8/I19</f>
        <v>1.2799653061230308E-2</v>
      </c>
      <c r="K8" s="77"/>
      <c r="L8" s="30"/>
    </row>
    <row r="9" spans="1:12" ht="36.75" thickBot="1">
      <c r="A9" s="29">
        <v>3</v>
      </c>
      <c r="B9" s="32">
        <v>8.2000012003999996E+21</v>
      </c>
      <c r="C9" s="30" t="s">
        <v>74</v>
      </c>
      <c r="D9" s="30" t="s">
        <v>33</v>
      </c>
      <c r="E9" s="30" t="s">
        <v>72</v>
      </c>
      <c r="F9" s="30">
        <v>400</v>
      </c>
      <c r="G9" s="30">
        <v>183</v>
      </c>
      <c r="H9" s="23">
        <f t="shared" ref="H9:H18" si="0">G9/F9</f>
        <v>0.45750000000000002</v>
      </c>
      <c r="I9" s="23">
        <v>146424</v>
      </c>
      <c r="J9" s="23">
        <f>I9/I19</f>
        <v>2.0363071772937121E-2</v>
      </c>
      <c r="K9" s="77"/>
      <c r="L9" s="30"/>
    </row>
    <row r="10" spans="1:12" ht="36.75" thickBot="1">
      <c r="A10" s="29">
        <v>4</v>
      </c>
      <c r="B10" s="32">
        <v>8.2000012003999996E+21</v>
      </c>
      <c r="C10" s="30" t="s">
        <v>74</v>
      </c>
      <c r="D10" s="30" t="s">
        <v>33</v>
      </c>
      <c r="E10" s="30" t="s">
        <v>73</v>
      </c>
      <c r="F10" s="30">
        <v>200</v>
      </c>
      <c r="G10" s="30">
        <v>82</v>
      </c>
      <c r="H10" s="23">
        <f t="shared" si="0"/>
        <v>0.41</v>
      </c>
      <c r="I10" s="23">
        <v>90994</v>
      </c>
      <c r="J10" s="23">
        <f>I10/I19</f>
        <v>1.265446479338524E-2</v>
      </c>
      <c r="K10" s="77"/>
      <c r="L10" s="30"/>
    </row>
    <row r="11" spans="1:12" ht="36.75" thickBot="1">
      <c r="A11" s="29">
        <v>5</v>
      </c>
      <c r="B11" s="32">
        <v>8.2040006000000002E+21</v>
      </c>
      <c r="C11" s="30" t="s">
        <v>75</v>
      </c>
      <c r="D11" s="30" t="s">
        <v>33</v>
      </c>
      <c r="E11" s="30" t="s">
        <v>76</v>
      </c>
      <c r="F11" s="30">
        <v>305</v>
      </c>
      <c r="G11" s="30">
        <v>173</v>
      </c>
      <c r="H11" s="23">
        <f t="shared" si="0"/>
        <v>0.56721311475409841</v>
      </c>
      <c r="I11" s="23">
        <v>700838.15</v>
      </c>
      <c r="J11" s="23">
        <f>I11/I19</f>
        <v>9.7465016320155667E-2</v>
      </c>
      <c r="K11" s="77"/>
      <c r="L11" s="30"/>
    </row>
    <row r="12" spans="1:12" ht="36.75" thickBot="1">
      <c r="A12" s="29">
        <v>6</v>
      </c>
      <c r="B12" s="32">
        <v>8.2000012000999999E+21</v>
      </c>
      <c r="C12" s="30" t="s">
        <v>77</v>
      </c>
      <c r="D12" s="30" t="s">
        <v>33</v>
      </c>
      <c r="E12" s="30" t="s">
        <v>72</v>
      </c>
      <c r="F12" s="30">
        <v>700</v>
      </c>
      <c r="G12" s="30">
        <v>197</v>
      </c>
      <c r="H12" s="23">
        <f t="shared" si="0"/>
        <v>0.28142857142857142</v>
      </c>
      <c r="I12" s="23">
        <v>183029</v>
      </c>
      <c r="J12" s="23">
        <f>I12/I19</f>
        <v>2.5453700646949327E-2</v>
      </c>
      <c r="K12" s="78"/>
      <c r="L12" s="30"/>
    </row>
    <row r="13" spans="1:12" ht="36.75" thickBot="1">
      <c r="A13" s="29">
        <v>7</v>
      </c>
      <c r="B13" s="32">
        <v>8.2000012000999999E+21</v>
      </c>
      <c r="C13" s="30" t="s">
        <v>77</v>
      </c>
      <c r="D13" s="30" t="s">
        <v>31</v>
      </c>
      <c r="E13" s="30" t="s">
        <v>73</v>
      </c>
      <c r="F13" s="30">
        <v>450</v>
      </c>
      <c r="G13" s="30">
        <v>96</v>
      </c>
      <c r="H13" s="23">
        <f t="shared" si="0"/>
        <v>0.21333333333333335</v>
      </c>
      <c r="I13" s="23">
        <v>142092</v>
      </c>
      <c r="J13" s="23">
        <f>I13/I19</f>
        <v>1.9760623902913329E-2</v>
      </c>
      <c r="K13" s="76"/>
      <c r="L13" s="30"/>
    </row>
    <row r="14" spans="1:12" ht="36.75" thickBot="1">
      <c r="A14" s="29">
        <v>8</v>
      </c>
      <c r="B14" s="32">
        <v>8.2000012000999999E+21</v>
      </c>
      <c r="C14" s="30" t="s">
        <v>78</v>
      </c>
      <c r="D14" s="30" t="s">
        <v>32</v>
      </c>
      <c r="E14" s="30" t="s">
        <v>72</v>
      </c>
      <c r="F14" s="30">
        <v>400</v>
      </c>
      <c r="G14" s="30">
        <v>140</v>
      </c>
      <c r="H14" s="23">
        <f t="shared" si="0"/>
        <v>0.35</v>
      </c>
      <c r="I14" s="23">
        <v>112956</v>
      </c>
      <c r="J14" s="23">
        <f>I14/I19</f>
        <v>1.5708703048570489E-2</v>
      </c>
      <c r="K14" s="77"/>
      <c r="L14" s="30"/>
    </row>
    <row r="15" spans="1:12" ht="36.75" thickBot="1">
      <c r="A15" s="29">
        <v>9</v>
      </c>
      <c r="B15" s="32">
        <v>8.2000012000999999E+21</v>
      </c>
      <c r="C15" s="30" t="s">
        <v>78</v>
      </c>
      <c r="D15" s="30" t="s">
        <v>33</v>
      </c>
      <c r="E15" s="30" t="s">
        <v>73</v>
      </c>
      <c r="F15" s="30">
        <v>200</v>
      </c>
      <c r="G15" s="30">
        <v>71</v>
      </c>
      <c r="H15" s="23">
        <f t="shared" si="0"/>
        <v>0.35499999999999998</v>
      </c>
      <c r="I15" s="23">
        <v>83670</v>
      </c>
      <c r="J15" s="23">
        <f>I15/I19</f>
        <v>1.1635921810916577E-2</v>
      </c>
      <c r="K15" s="77"/>
      <c r="L15" s="30"/>
    </row>
    <row r="16" spans="1:12" ht="36.75" thickBot="1">
      <c r="A16" s="29">
        <v>10</v>
      </c>
      <c r="B16" s="33"/>
      <c r="C16" s="30" t="s">
        <v>83</v>
      </c>
      <c r="D16" s="30" t="s">
        <v>33</v>
      </c>
      <c r="E16" s="30"/>
      <c r="F16" s="30">
        <v>20</v>
      </c>
      <c r="G16" s="30">
        <v>10</v>
      </c>
      <c r="H16" s="23">
        <f t="shared" si="0"/>
        <v>0.5</v>
      </c>
      <c r="I16" s="23">
        <v>9831.4</v>
      </c>
      <c r="J16" s="23">
        <f>I16/I19</f>
        <v>1.3672451498965607E-3</v>
      </c>
      <c r="K16" s="77"/>
      <c r="L16" s="30"/>
    </row>
    <row r="17" spans="1:12" ht="27" customHeight="1" thickBot="1">
      <c r="A17" s="29">
        <v>11</v>
      </c>
      <c r="B17" s="32">
        <v>8.209E+20</v>
      </c>
      <c r="C17" s="30" t="s">
        <v>79</v>
      </c>
      <c r="D17" s="30" t="s">
        <v>33</v>
      </c>
      <c r="E17" s="30" t="s">
        <v>80</v>
      </c>
      <c r="F17" s="30">
        <v>3330</v>
      </c>
      <c r="G17" s="30">
        <v>1430</v>
      </c>
      <c r="H17" s="23">
        <f t="shared" si="0"/>
        <v>0.42942942942942941</v>
      </c>
      <c r="I17" s="23">
        <v>5298429.5999999996</v>
      </c>
      <c r="J17" s="23">
        <f>I17/I19</f>
        <v>0.73684848268490488</v>
      </c>
      <c r="K17" s="77"/>
      <c r="L17" s="30"/>
    </row>
    <row r="18" spans="1:12" ht="105.75" customHeight="1" thickBot="1">
      <c r="A18" s="29">
        <v>12</v>
      </c>
      <c r="B18" s="32">
        <v>8.384E+20</v>
      </c>
      <c r="C18" s="30" t="s">
        <v>84</v>
      </c>
      <c r="D18" s="30" t="s">
        <v>33</v>
      </c>
      <c r="E18" s="30"/>
      <c r="F18" s="30">
        <v>51</v>
      </c>
      <c r="G18" s="30">
        <v>0</v>
      </c>
      <c r="H18" s="23">
        <f t="shared" si="0"/>
        <v>0</v>
      </c>
      <c r="I18" s="23">
        <v>163021.5</v>
      </c>
      <c r="J18" s="23">
        <f>I18/I19</f>
        <v>2.2671273186307361E-2</v>
      </c>
      <c r="K18" s="77"/>
      <c r="L18" s="30"/>
    </row>
    <row r="19" spans="1:12" ht="15.75" thickBot="1">
      <c r="A19" s="29">
        <v>13</v>
      </c>
      <c r="B19" s="30" t="s">
        <v>81</v>
      </c>
      <c r="C19" s="30"/>
      <c r="D19" s="30"/>
      <c r="E19" s="30"/>
      <c r="F19" s="30"/>
      <c r="G19" s="30"/>
      <c r="H19" s="23">
        <f>SUM(H7:H18)</f>
        <v>4.4639044489454331</v>
      </c>
      <c r="I19" s="23">
        <f>SUM(I7:I18)</f>
        <v>7190663.6499999994</v>
      </c>
      <c r="J19" s="23">
        <f>SUM(J7:J18)</f>
        <v>1</v>
      </c>
      <c r="K19" s="77"/>
      <c r="L19" s="30"/>
    </row>
    <row r="20" spans="1:12" ht="0.75" customHeight="1" thickBot="1">
      <c r="A20" s="29">
        <v>12</v>
      </c>
      <c r="B20" s="30"/>
      <c r="C20" s="30"/>
      <c r="D20" s="30"/>
      <c r="E20" s="30"/>
      <c r="F20" s="30"/>
      <c r="G20" s="30"/>
      <c r="H20" s="23"/>
      <c r="I20" s="23"/>
      <c r="J20" s="23"/>
      <c r="K20" s="78"/>
      <c r="L20" s="30"/>
    </row>
  </sheetData>
  <autoFilter ref="A5:L20"/>
  <mergeCells count="4">
    <mergeCell ref="K7:K12"/>
    <mergeCell ref="A2:L2"/>
    <mergeCell ref="A3:L3"/>
    <mergeCell ref="K13:K20"/>
  </mergeCells>
  <phoneticPr fontId="0" type="noConversion"/>
  <printOptions horizontalCentered="1"/>
  <pageMargins left="0.70866141732283472" right="0.70866141732283472" top="0.74803149606299213" bottom="0.74803149606299213" header="0.31496062992125984" footer="0.31496062992125984"/>
  <pageSetup paperSize="9" scale="97" fitToHeight="2"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J28" sqref="J28"/>
    </sheetView>
  </sheetViews>
  <sheetFormatPr defaultRowHeight="15"/>
  <cols>
    <col min="1" max="1" width="25.7109375" customWidth="1"/>
    <col min="2" max="2" width="26.140625" customWidth="1"/>
    <col min="3" max="3" width="24.5703125" customWidth="1"/>
  </cols>
  <sheetData>
    <row r="2" spans="1:3">
      <c r="A2" s="80" t="s">
        <v>36</v>
      </c>
      <c r="B2" s="80"/>
      <c r="C2" s="80"/>
    </row>
    <row r="3" spans="1:3">
      <c r="A3" s="80" t="s">
        <v>37</v>
      </c>
      <c r="B3" s="80"/>
      <c r="C3" s="80"/>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объема'!K7:K12</f>
        <v>0.42445005336885699</v>
      </c>
      <c r="B7" s="36">
        <f>'Часть 1 Фин.обеспеч.'!F11</f>
        <v>0.74345381892752838</v>
      </c>
      <c r="C7" s="36">
        <f>A7/B7</f>
        <v>0.57091650155371954</v>
      </c>
    </row>
  </sheetData>
  <mergeCells count="2">
    <mergeCell ref="A2:C2"/>
    <mergeCell ref="A3:C3"/>
  </mergeCells>
  <phoneticPr fontId="0"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1" t="s">
        <v>41</v>
      </c>
      <c r="B2" s="81"/>
      <c r="C2" s="81"/>
      <c r="D2" s="81"/>
      <c r="E2" s="81"/>
      <c r="F2" s="81"/>
      <c r="G2" s="81"/>
      <c r="H2" s="81"/>
      <c r="I2" s="81"/>
    </row>
    <row r="3" spans="1:9" ht="15.75">
      <c r="A3" s="81" t="s">
        <v>42</v>
      </c>
      <c r="B3" s="81"/>
      <c r="C3" s="81"/>
      <c r="D3" s="81"/>
      <c r="E3" s="81"/>
      <c r="F3" s="81"/>
      <c r="G3" s="81"/>
      <c r="H3" s="81"/>
      <c r="I3" s="81"/>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2021-07-18T14:16:31Z</cp:lastPrinted>
  <dcterms:created xsi:type="dcterms:W3CDTF">2016-05-13T06:43:36Z</dcterms:created>
  <dcterms:modified xsi:type="dcterms:W3CDTF">2021-07-21T05:17:34Z</dcterms:modified>
</cp:coreProperties>
</file>